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DG" sheetId="1" r:id="rId1"/>
  </sheets>
  <definedNames>
    <definedName name="_xlnm.Print_Area" localSheetId="0">'DG'!$A$1:$E$98</definedName>
    <definedName name="_xlnm.Print_Titles" localSheetId="0">'DG'!$14:$17</definedName>
  </definedNames>
  <calcPr fullCalcOnLoad="1"/>
</workbook>
</file>

<file path=xl/sharedStrings.xml><?xml version="1.0" encoding="utf-8"?>
<sst xmlns="http://schemas.openxmlformats.org/spreadsheetml/2006/main" count="120" uniqueCount="116">
  <si>
    <t>lei</t>
  </si>
  <si>
    <t>Utilaje, echipamente tehnologice si functionale care necesita montaj</t>
  </si>
  <si>
    <t>Utilaje, echipamente tehnologice si functionale care nu necesita montaj si echipamente de transport</t>
  </si>
  <si>
    <t>Active necorporale</t>
  </si>
  <si>
    <t>Probe tehnologice si teste</t>
  </si>
  <si>
    <t>1.1.</t>
  </si>
  <si>
    <t>Amenajarea terenului</t>
  </si>
  <si>
    <t xml:space="preserve"> Constructii si instalatiile aferente acestora</t>
  </si>
  <si>
    <t>Organizare de santier</t>
  </si>
  <si>
    <t>Proiect nr.:</t>
  </si>
  <si>
    <t>Faza:</t>
  </si>
  <si>
    <t xml:space="preserve">Beneficiarul investitiei : </t>
  </si>
  <si>
    <t>Denumire 
proiect:</t>
  </si>
  <si>
    <t>DEVIZ GENERAL</t>
  </si>
  <si>
    <t>al obiectivului de investitii</t>
  </si>
  <si>
    <t>Nr.crt.</t>
  </si>
  <si>
    <t>Denumire capitolelor si subcapitolelor
de cheltuieli</t>
  </si>
  <si>
    <t>Valoare
fara TVA</t>
  </si>
  <si>
    <t>TVA</t>
  </si>
  <si>
    <t>Valoare
cu TVA</t>
  </si>
  <si>
    <t>CAPITOLUL 1  Cheltuieli ptr.obtinerea si amenajarea terenului</t>
  </si>
  <si>
    <t>Obtinerea terenului</t>
  </si>
  <si>
    <t>1.2.</t>
  </si>
  <si>
    <t>1.3.</t>
  </si>
  <si>
    <t>Amenajari ptr protectia mediului si aducerea terenului la starea initiala</t>
  </si>
  <si>
    <t>1.4.</t>
  </si>
  <si>
    <t>Cheltuieli pentru relocarea/protectia utilitatilor</t>
  </si>
  <si>
    <t>TOTAL CAPITOL 1</t>
  </si>
  <si>
    <t>CAPITOLUL  2  Cheltuieli ptr.asigurarea utilitatilor necesare obiectivului de investitii</t>
  </si>
  <si>
    <t>2.1.</t>
  </si>
  <si>
    <t>TOTAL CAPITOL 2</t>
  </si>
  <si>
    <t>CAPITOLUL  3  Cheltuieli ptr.proiectare si asistenta tehnica</t>
  </si>
  <si>
    <t>3.1.</t>
  </si>
  <si>
    <t>Studii</t>
  </si>
  <si>
    <t>3.1.1. Studii de teren</t>
  </si>
  <si>
    <t>3.1.2. Raport privind impactul asupra mediului</t>
  </si>
  <si>
    <t>3.1.3. Alte studii specifice</t>
  </si>
  <si>
    <t>3.2.</t>
  </si>
  <si>
    <t>Documentatii-suport si cheltuieli pentru obtinerea de avize, acorduri si autorizatii</t>
  </si>
  <si>
    <t>3.3.</t>
  </si>
  <si>
    <t>Expertizare tehnica</t>
  </si>
  <si>
    <t>3.4.</t>
  </si>
  <si>
    <t>Certificarea performantei energetice si auditul energetic al cladirilor</t>
  </si>
  <si>
    <t>3.5.</t>
  </si>
  <si>
    <t>Proiectare</t>
  </si>
  <si>
    <t>3.5.1. Tema de proiectare</t>
  </si>
  <si>
    <t>3.5.2. Studiu de prefezabilitate</t>
  </si>
  <si>
    <t>3.5.3. Studiu de fezabilitate/documentatie de avizare a lucrarilor de interventii si deviz general</t>
  </si>
  <si>
    <t>3.5.4. Documentatiile tehnice necesare in vederea obtinerii avizelor/acordurilor/autorizatiilor</t>
  </si>
  <si>
    <t>3.5.5. Verificarea tehnica de calitate a proiectului tehnic si a detaliilor de executie</t>
  </si>
  <si>
    <t>3.5.6. Proiect tehnic si detalii de executie</t>
  </si>
  <si>
    <t>3.6.</t>
  </si>
  <si>
    <t>Organizarea procedurilor de achizitie</t>
  </si>
  <si>
    <t>3.7.</t>
  </si>
  <si>
    <t>Consultanta</t>
  </si>
  <si>
    <t>3.7.1. Managementul de proiect pentru obiectivul de investitii</t>
  </si>
  <si>
    <t>3.7.2. Auditul financiar</t>
  </si>
  <si>
    <t>3.8.</t>
  </si>
  <si>
    <t>Asistenta tehnica</t>
  </si>
  <si>
    <t>3.8.1. Asistenta tehnica din partea proiectantului</t>
  </si>
  <si>
    <t>3.8.1.1. pe perioada de executie a lucrarilor</t>
  </si>
  <si>
    <t>3.8.1.2. pentru participarea proiectantului la fazele incluse in programul de control al lucrarilor de executie, avizat de catre Inspectoratul de Stat in Constructii</t>
  </si>
  <si>
    <t>3.8.2. Dirigentie de santier</t>
  </si>
  <si>
    <t>TOTAL CAPITOL 3</t>
  </si>
  <si>
    <t>CAPITOLUL  4  Cheltuieli pentru investitia de baza</t>
  </si>
  <si>
    <t>4.1.</t>
  </si>
  <si>
    <t>4.2.</t>
  </si>
  <si>
    <t>Montaj utilaje, echipamente tehnologice si functionale</t>
  </si>
  <si>
    <t>4.3.</t>
  </si>
  <si>
    <t>4.4.</t>
  </si>
  <si>
    <t>4.5.</t>
  </si>
  <si>
    <t xml:space="preserve">Dotari </t>
  </si>
  <si>
    <t>4.6.</t>
  </si>
  <si>
    <t>TOTAL CAPITOL 4</t>
  </si>
  <si>
    <t>CAPITOLUL  5  Alte cheltuieli</t>
  </si>
  <si>
    <t>5.1.</t>
  </si>
  <si>
    <t>5.1.1  Lucrari de constructii si instalatii aferente organizarii de santier</t>
  </si>
  <si>
    <t>5.1.2  Cheltuieli conexe organizarii santierului</t>
  </si>
  <si>
    <t>5.2.</t>
  </si>
  <si>
    <t>Comisioane, cote, taxe, costul creditului</t>
  </si>
  <si>
    <t>5.2.1  Comisioanele si dobanzile aferente creditului bancii finantatoare</t>
  </si>
  <si>
    <t>5.2.2  Cota aferenta ISC pentru controlul calitatii lucrarilor de constructii</t>
  </si>
  <si>
    <t>5.2.3. Cota aferenta ISC pentru controlul statului in amenajarea teritoriului, urbanism si pentru autorizarea lucrarilor de constructii</t>
  </si>
  <si>
    <t>5.2.4. Cota aferenta Casei Sociale a Constructorilor - CSC</t>
  </si>
  <si>
    <t>5.2.5. Taxe pentru acorduri, avize conforme si autorizatia de construire/desfiintare</t>
  </si>
  <si>
    <t>5.3.</t>
  </si>
  <si>
    <t>Cheltuieli diverse si neprevazute</t>
  </si>
  <si>
    <t>5.4.</t>
  </si>
  <si>
    <t>Cheltuieli pentru informare si publicitate</t>
  </si>
  <si>
    <t>TOTAL CAPITOL 5</t>
  </si>
  <si>
    <t>CAPITOLUL  6  Cheltuiele ptr. Probe tehnologice si teste</t>
  </si>
  <si>
    <t>6.1.</t>
  </si>
  <si>
    <t>Pregatirea personalului de exploatare</t>
  </si>
  <si>
    <t>6.2.</t>
  </si>
  <si>
    <t>TOTAL CAPITOL 6</t>
  </si>
  <si>
    <t>TOTAL GENERAL</t>
  </si>
  <si>
    <t>din care C+M</t>
  </si>
  <si>
    <t xml:space="preserve">      Beneficiar/Investitor,</t>
  </si>
  <si>
    <t>4643 ml</t>
  </si>
  <si>
    <t>15%*PT</t>
  </si>
  <si>
    <t>10%*PT</t>
  </si>
  <si>
    <t>2%*C+M</t>
  </si>
  <si>
    <t>20%*PT</t>
  </si>
  <si>
    <t>Proiectant general;</t>
  </si>
  <si>
    <t>AMENAJARI EXTERIOARE</t>
  </si>
  <si>
    <t>1.3.1</t>
  </si>
  <si>
    <t>2.1.1</t>
  </si>
  <si>
    <t>2.1.2</t>
  </si>
  <si>
    <t>ALIMENTARE CU APA</t>
  </si>
  <si>
    <t>CANALIZARE</t>
  </si>
  <si>
    <t>În preţuri la data de 25.04.2017</t>
  </si>
  <si>
    <t xml:space="preserve"> 1 euro = 4,5255.lei</t>
  </si>
  <si>
    <t xml:space="preserve">                                    CF.HG907/2016</t>
  </si>
  <si>
    <t>CASA FUNERARA LOC.BODROGUL NOU, JUD.ARAD</t>
  </si>
  <si>
    <t>THINK  BIG BUSINESS SOLUTIONS SRL</t>
  </si>
  <si>
    <t>COMUNA ZADARENI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</si>
</sst>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 ;\-#,##0.0000\ "/>
    <numFmt numFmtId="173" formatCode="#,##0_ ;\-#,##0\ 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.25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Continuous" vertical="top" wrapText="1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/>
    </xf>
    <xf numFmtId="17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32" borderId="16" xfId="0" applyNumberFormat="1" applyFont="1" applyFill="1" applyBorder="1" applyAlignment="1">
      <alignment horizontal="center"/>
    </xf>
    <xf numFmtId="173" fontId="5" fillId="32" borderId="17" xfId="44" applyNumberFormat="1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" fontId="6" fillId="0" borderId="17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vertical="top"/>
    </xf>
    <xf numFmtId="4" fontId="5" fillId="0" borderId="17" xfId="0" applyNumberFormat="1" applyFont="1" applyBorder="1" applyAlignment="1">
      <alignment horizontal="center" vertical="top"/>
    </xf>
    <xf numFmtId="4" fontId="5" fillId="0" borderId="18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vertical="top"/>
    </xf>
    <xf numFmtId="4" fontId="5" fillId="0" borderId="23" xfId="0" applyNumberFormat="1" applyFont="1" applyBorder="1" applyAlignment="1">
      <alignment horizontal="center" vertical="top"/>
    </xf>
    <xf numFmtId="4" fontId="5" fillId="0" borderId="24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/>
    </xf>
    <xf numFmtId="0" fontId="5" fillId="0" borderId="23" xfId="0" applyFont="1" applyBorder="1" applyAlignment="1">
      <alignment vertical="top" wrapText="1"/>
    </xf>
    <xf numFmtId="0" fontId="5" fillId="0" borderId="23" xfId="0" applyFont="1" applyBorder="1" applyAlignment="1">
      <alignment vertical="top"/>
    </xf>
    <xf numFmtId="0" fontId="7" fillId="0" borderId="0" xfId="0" applyNumberFormat="1" applyFont="1" applyAlignment="1">
      <alignment/>
    </xf>
    <xf numFmtId="0" fontId="5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top"/>
    </xf>
    <xf numFmtId="4" fontId="5" fillId="0" borderId="17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5" fillId="0" borderId="23" xfId="0" applyFont="1" applyBorder="1" applyAlignment="1">
      <alignment wrapText="1"/>
    </xf>
    <xf numFmtId="0" fontId="5" fillId="0" borderId="23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/>
    </xf>
    <xf numFmtId="4" fontId="5" fillId="0" borderId="17" xfId="0" applyNumberFormat="1" applyFont="1" applyBorder="1" applyAlignment="1">
      <alignment horizontal="right" vertical="top"/>
    </xf>
    <xf numFmtId="0" fontId="5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left" vertical="top"/>
    </xf>
    <xf numFmtId="4" fontId="3" fillId="0" borderId="0" xfId="0" applyNumberFormat="1" applyFont="1" applyAlignment="1">
      <alignment/>
    </xf>
    <xf numFmtId="0" fontId="5" fillId="0" borderId="29" xfId="0" applyFont="1" applyBorder="1" applyAlignment="1">
      <alignment horizontal="center"/>
    </xf>
    <xf numFmtId="0" fontId="5" fillId="0" borderId="26" xfId="0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 vertical="top"/>
    </xf>
    <xf numFmtId="4" fontId="5" fillId="0" borderId="24" xfId="0" applyNumberFormat="1" applyFont="1" applyBorder="1" applyAlignment="1">
      <alignment horizontal="right" vertical="top"/>
    </xf>
    <xf numFmtId="4" fontId="6" fillId="0" borderId="20" xfId="0" applyNumberFormat="1" applyFont="1" applyBorder="1" applyAlignment="1">
      <alignment horizontal="right" vertical="top"/>
    </xf>
    <xf numFmtId="4" fontId="6" fillId="0" borderId="21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6" fillId="0" borderId="28" xfId="0" applyNumberFormat="1" applyFont="1" applyBorder="1" applyAlignment="1">
      <alignment horizontal="right" vertical="top"/>
    </xf>
    <xf numFmtId="4" fontId="6" fillId="0" borderId="31" xfId="0" applyNumberFormat="1" applyFont="1" applyBorder="1" applyAlignment="1">
      <alignment horizontal="right" vertical="top"/>
    </xf>
    <xf numFmtId="4" fontId="6" fillId="0" borderId="32" xfId="0" applyNumberFormat="1" applyFont="1" applyBorder="1" applyAlignment="1">
      <alignment horizontal="right" vertical="top"/>
    </xf>
    <xf numFmtId="4" fontId="6" fillId="0" borderId="33" xfId="0" applyNumberFormat="1" applyFont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4" fontId="6" fillId="0" borderId="18" xfId="0" applyNumberFormat="1" applyFont="1" applyBorder="1" applyAlignment="1">
      <alignment horizontal="right" vertical="top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6" fillId="0" borderId="35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0" xfId="0" applyNumberFormat="1" applyFont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="75" zoomScaleSheetLayoutView="75" zoomScalePageLayoutView="0" workbookViewId="0" topLeftCell="A1">
      <selection activeCell="C80" sqref="C80"/>
    </sheetView>
  </sheetViews>
  <sheetFormatPr defaultColWidth="9.140625" defaultRowHeight="15"/>
  <cols>
    <col min="1" max="1" width="4.57421875" style="1" customWidth="1"/>
    <col min="2" max="2" width="57.7109375" style="1" customWidth="1"/>
    <col min="3" max="3" width="13.28125" style="1" customWidth="1"/>
    <col min="4" max="4" width="11.7109375" style="1" customWidth="1"/>
    <col min="5" max="5" width="20.421875" style="1" customWidth="1"/>
    <col min="6" max="6" width="9.140625" style="1" customWidth="1"/>
    <col min="7" max="7" width="9.140625" style="1" hidden="1" customWidth="1"/>
    <col min="8" max="8" width="10.00390625" style="1" hidden="1" customWidth="1"/>
    <col min="9" max="9" width="9.140625" style="1" hidden="1" customWidth="1"/>
    <col min="10" max="10" width="0" style="1" hidden="1" customWidth="1"/>
    <col min="11" max="16384" width="9.140625" style="1" customWidth="1"/>
  </cols>
  <sheetData>
    <row r="1" spans="1:5" s="3" customFormat="1" ht="15.75">
      <c r="A1" s="2"/>
      <c r="B1" s="108" t="s">
        <v>9</v>
      </c>
      <c r="C1" s="112"/>
      <c r="D1" s="112"/>
      <c r="E1" s="91"/>
    </row>
    <row r="2" spans="1:5" s="3" customFormat="1" ht="15.75">
      <c r="A2" s="2"/>
      <c r="B2" s="109" t="s">
        <v>10</v>
      </c>
      <c r="C2" s="5"/>
      <c r="D2" s="5"/>
      <c r="E2" s="91"/>
    </row>
    <row r="3" spans="1:5" s="3" customFormat="1" ht="26.25" customHeight="1">
      <c r="A3" s="2"/>
      <c r="B3" s="110" t="s">
        <v>11</v>
      </c>
      <c r="C3" s="4"/>
      <c r="D3" s="5"/>
      <c r="E3" s="5"/>
    </row>
    <row r="4" spans="1:5" s="3" customFormat="1" ht="33" customHeight="1" thickBot="1">
      <c r="A4" s="6"/>
      <c r="B4" s="111" t="s">
        <v>12</v>
      </c>
      <c r="C4" s="113" t="s">
        <v>113</v>
      </c>
      <c r="D4" s="114"/>
      <c r="E4" s="114"/>
    </row>
    <row r="5" spans="4:5" s="3" customFormat="1" ht="15.75" customHeight="1" thickTop="1">
      <c r="D5" s="7"/>
      <c r="E5" s="8"/>
    </row>
    <row r="6" spans="4:5" s="3" customFormat="1" ht="15.75" customHeight="1">
      <c r="D6" s="7"/>
      <c r="E6" s="8"/>
    </row>
    <row r="7" spans="4:5" s="3" customFormat="1" ht="15.75" customHeight="1">
      <c r="D7" s="9"/>
      <c r="E7" s="10"/>
    </row>
    <row r="8" spans="1:5" s="3" customFormat="1" ht="18.75">
      <c r="A8" s="97" t="s">
        <v>13</v>
      </c>
      <c r="B8" s="98"/>
      <c r="C8" s="98"/>
      <c r="D8" s="98"/>
      <c r="E8" s="98"/>
    </row>
    <row r="9" spans="1:5" s="3" customFormat="1" ht="18.75">
      <c r="A9" s="97" t="s">
        <v>14</v>
      </c>
      <c r="B9" s="98"/>
      <c r="C9" s="98"/>
      <c r="D9" s="98"/>
      <c r="E9" s="98"/>
    </row>
    <row r="10" spans="1:5" s="3" customFormat="1" ht="18.75">
      <c r="A10" s="99" t="s">
        <v>113</v>
      </c>
      <c r="B10" s="100"/>
      <c r="C10" s="100"/>
      <c r="D10" s="100"/>
      <c r="E10" s="100"/>
    </row>
    <row r="11" spans="1:5" s="3" customFormat="1" ht="15.75" customHeight="1">
      <c r="A11" s="11"/>
      <c r="B11" s="12"/>
      <c r="C11" s="12"/>
      <c r="D11" s="12"/>
      <c r="E11" s="12"/>
    </row>
    <row r="12" spans="1:5" s="3" customFormat="1" ht="15.75" customHeight="1">
      <c r="A12" s="13"/>
      <c r="B12" s="84" t="s">
        <v>112</v>
      </c>
      <c r="C12" s="14"/>
      <c r="D12" s="15"/>
      <c r="E12" s="16"/>
    </row>
    <row r="13" spans="1:4" s="3" customFormat="1" ht="15.75" customHeight="1" thickBot="1">
      <c r="A13" s="13"/>
      <c r="B13" s="17"/>
      <c r="C13" s="13"/>
      <c r="D13" s="13"/>
    </row>
    <row r="14" spans="1:5" s="3" customFormat="1" ht="32.25" thickBot="1">
      <c r="A14" s="18" t="s">
        <v>15</v>
      </c>
      <c r="B14" s="95" t="s">
        <v>16</v>
      </c>
      <c r="C14" s="19" t="s">
        <v>17</v>
      </c>
      <c r="D14" s="20" t="s">
        <v>18</v>
      </c>
      <c r="E14" s="21" t="s">
        <v>19</v>
      </c>
    </row>
    <row r="15" spans="1:5" s="3" customFormat="1" ht="16.5" thickBot="1">
      <c r="A15" s="22"/>
      <c r="B15" s="96"/>
      <c r="C15" s="23" t="s">
        <v>0</v>
      </c>
      <c r="D15" s="24" t="s">
        <v>0</v>
      </c>
      <c r="E15" s="24" t="s">
        <v>0</v>
      </c>
    </row>
    <row r="16" spans="1:5" s="3" customFormat="1" ht="16.5" thickTop="1">
      <c r="A16" s="25">
        <v>1</v>
      </c>
      <c r="B16" s="26">
        <v>2</v>
      </c>
      <c r="C16" s="27">
        <v>3</v>
      </c>
      <c r="D16" s="27">
        <v>4</v>
      </c>
      <c r="E16" s="28">
        <v>5</v>
      </c>
    </row>
    <row r="17" spans="1:5" s="3" customFormat="1" ht="16.5" thickBot="1">
      <c r="A17" s="29"/>
      <c r="B17" s="30"/>
      <c r="C17" s="31"/>
      <c r="D17" s="31"/>
      <c r="E17" s="32"/>
    </row>
    <row r="18" spans="1:7" s="3" customFormat="1" ht="16.5" thickBot="1">
      <c r="A18" s="92" t="s">
        <v>20</v>
      </c>
      <c r="B18" s="93"/>
      <c r="C18" s="93"/>
      <c r="D18" s="93"/>
      <c r="E18" s="94"/>
      <c r="G18" s="3" t="s">
        <v>98</v>
      </c>
    </row>
    <row r="19" spans="1:5" s="3" customFormat="1" ht="15.75">
      <c r="A19" s="33" t="s">
        <v>5</v>
      </c>
      <c r="B19" s="34" t="s">
        <v>21</v>
      </c>
      <c r="C19" s="35"/>
      <c r="D19" s="35"/>
      <c r="E19" s="36"/>
    </row>
    <row r="20" spans="1:5" s="3" customFormat="1" ht="15.75">
      <c r="A20" s="37" t="s">
        <v>22</v>
      </c>
      <c r="B20" s="38" t="s">
        <v>6</v>
      </c>
      <c r="C20" s="39"/>
      <c r="D20" s="39"/>
      <c r="E20" s="40"/>
    </row>
    <row r="21" spans="1:5" s="3" customFormat="1" ht="31.5">
      <c r="A21" s="41" t="s">
        <v>23</v>
      </c>
      <c r="B21" s="63" t="s">
        <v>24</v>
      </c>
      <c r="C21" s="39"/>
      <c r="D21" s="39"/>
      <c r="E21" s="40"/>
    </row>
    <row r="22" spans="1:5" s="3" customFormat="1" ht="15.75">
      <c r="A22" s="41" t="s">
        <v>105</v>
      </c>
      <c r="B22" s="63" t="s">
        <v>104</v>
      </c>
      <c r="C22" s="74">
        <v>10626.08</v>
      </c>
      <c r="D22" s="74">
        <v>2018.96</v>
      </c>
      <c r="E22" s="76">
        <f>SUM(C22:D22)</f>
        <v>12645.04</v>
      </c>
    </row>
    <row r="23" spans="1:5" s="3" customFormat="1" ht="15.75">
      <c r="A23" s="41" t="s">
        <v>25</v>
      </c>
      <c r="B23" s="38" t="s">
        <v>26</v>
      </c>
      <c r="C23" s="74"/>
      <c r="D23" s="74"/>
      <c r="E23" s="76"/>
    </row>
    <row r="24" spans="1:5" s="3" customFormat="1" ht="16.5" thickBot="1">
      <c r="A24" s="42"/>
      <c r="B24" s="43" t="s">
        <v>27</v>
      </c>
      <c r="C24" s="75">
        <f>SUM(C22:C23)</f>
        <v>10626.08</v>
      </c>
      <c r="D24" s="75">
        <f>SUM(D22:D23)</f>
        <v>2018.96</v>
      </c>
      <c r="E24" s="77">
        <f>SUM(E22:E23)</f>
        <v>12645.04</v>
      </c>
    </row>
    <row r="25" spans="1:5" s="3" customFormat="1" ht="16.5" thickBot="1">
      <c r="A25" s="92" t="s">
        <v>28</v>
      </c>
      <c r="B25" s="93"/>
      <c r="C25" s="93"/>
      <c r="D25" s="93"/>
      <c r="E25" s="94"/>
    </row>
    <row r="26" spans="1:5" s="3" customFormat="1" ht="15.75">
      <c r="A26" s="44" t="s">
        <v>29</v>
      </c>
      <c r="B26" s="38" t="s">
        <v>7</v>
      </c>
      <c r="C26" s="45"/>
      <c r="D26" s="45"/>
      <c r="E26" s="46"/>
    </row>
    <row r="27" spans="1:5" s="3" customFormat="1" ht="15.75">
      <c r="A27" s="72" t="s">
        <v>106</v>
      </c>
      <c r="B27" s="73" t="s">
        <v>108</v>
      </c>
      <c r="C27" s="78">
        <v>11215.94</v>
      </c>
      <c r="D27" s="78">
        <v>2131.03</v>
      </c>
      <c r="E27" s="79">
        <f>SUM(C27:D27)</f>
        <v>13346.970000000001</v>
      </c>
    </row>
    <row r="28" spans="1:5" s="3" customFormat="1" ht="15.75">
      <c r="A28" s="72" t="s">
        <v>107</v>
      </c>
      <c r="B28" s="73" t="s">
        <v>109</v>
      </c>
      <c r="C28" s="78">
        <v>17595.61</v>
      </c>
      <c r="D28" s="78">
        <v>3343.17</v>
      </c>
      <c r="E28" s="79">
        <f>SUM(C28:D28)</f>
        <v>20938.78</v>
      </c>
    </row>
    <row r="29" spans="1:5" s="3" customFormat="1" ht="16.5" thickBot="1">
      <c r="A29" s="29"/>
      <c r="B29" s="43" t="s">
        <v>30</v>
      </c>
      <c r="C29" s="75">
        <f>SUM(C27:C28)</f>
        <v>28811.550000000003</v>
      </c>
      <c r="D29" s="75">
        <f>SUM(D27:D28)</f>
        <v>5474.200000000001</v>
      </c>
      <c r="E29" s="77">
        <f>SUM(E27:E28)</f>
        <v>34285.75</v>
      </c>
    </row>
    <row r="30" spans="1:5" s="3" customFormat="1" ht="16.5" thickBot="1">
      <c r="A30" s="92" t="s">
        <v>31</v>
      </c>
      <c r="B30" s="93"/>
      <c r="C30" s="93"/>
      <c r="D30" s="93"/>
      <c r="E30" s="94"/>
    </row>
    <row r="31" spans="1:7" s="3" customFormat="1" ht="15.75">
      <c r="A31" s="47" t="s">
        <v>32</v>
      </c>
      <c r="B31" s="48" t="s">
        <v>33</v>
      </c>
      <c r="C31" s="49"/>
      <c r="D31" s="49"/>
      <c r="E31" s="50"/>
      <c r="G31" s="13"/>
    </row>
    <row r="32" spans="1:9" s="3" customFormat="1" ht="15.75">
      <c r="A32" s="51"/>
      <c r="B32" s="52" t="s">
        <v>34</v>
      </c>
      <c r="C32" s="80">
        <v>1000</v>
      </c>
      <c r="D32" s="66">
        <v>190</v>
      </c>
      <c r="E32" s="81">
        <f>SUM(C32:D32)</f>
        <v>1190</v>
      </c>
      <c r="G32" s="55">
        <v>2.3</v>
      </c>
      <c r="H32" s="3">
        <f>2.3*4643</f>
        <v>10678.9</v>
      </c>
      <c r="I32" s="3">
        <v>11000</v>
      </c>
    </row>
    <row r="33" spans="1:7" s="3" customFormat="1" ht="15.75">
      <c r="A33" s="51"/>
      <c r="B33" s="52" t="s">
        <v>35</v>
      </c>
      <c r="C33" s="80"/>
      <c r="D33" s="80"/>
      <c r="E33" s="81"/>
      <c r="G33" s="13"/>
    </row>
    <row r="34" spans="1:7" s="3" customFormat="1" ht="15.75">
      <c r="A34" s="51"/>
      <c r="B34" s="52" t="s">
        <v>36</v>
      </c>
      <c r="C34" s="80"/>
      <c r="D34" s="80"/>
      <c r="E34" s="81"/>
      <c r="G34" s="13"/>
    </row>
    <row r="35" spans="1:9" s="3" customFormat="1" ht="31.5">
      <c r="A35" s="51" t="s">
        <v>37</v>
      </c>
      <c r="B35" s="56" t="s">
        <v>38</v>
      </c>
      <c r="C35" s="80">
        <v>1200</v>
      </c>
      <c r="D35" s="66">
        <v>228</v>
      </c>
      <c r="E35" s="81">
        <f>SUM(C35:D35)</f>
        <v>1428</v>
      </c>
      <c r="G35" s="55">
        <v>0.3</v>
      </c>
      <c r="H35" s="3">
        <f>0.3*4643</f>
        <v>1392.8999999999999</v>
      </c>
      <c r="I35" s="3">
        <v>1400</v>
      </c>
    </row>
    <row r="36" spans="1:7" s="3" customFormat="1" ht="15.75">
      <c r="A36" s="51" t="s">
        <v>39</v>
      </c>
      <c r="B36" s="57" t="s">
        <v>40</v>
      </c>
      <c r="C36" s="80"/>
      <c r="D36" s="66"/>
      <c r="E36" s="81"/>
      <c r="G36" s="13"/>
    </row>
    <row r="37" spans="1:7" s="3" customFormat="1" ht="31.5">
      <c r="A37" s="51" t="s">
        <v>41</v>
      </c>
      <c r="B37" s="63" t="s">
        <v>42</v>
      </c>
      <c r="C37" s="80"/>
      <c r="D37" s="66"/>
      <c r="E37" s="81"/>
      <c r="G37" s="13"/>
    </row>
    <row r="38" spans="1:7" s="3" customFormat="1" ht="15.75">
      <c r="A38" s="51" t="s">
        <v>43</v>
      </c>
      <c r="B38" s="57" t="s">
        <v>44</v>
      </c>
      <c r="C38" s="53"/>
      <c r="D38" s="49"/>
      <c r="E38" s="54"/>
      <c r="G38" s="13"/>
    </row>
    <row r="39" spans="1:7" s="3" customFormat="1" ht="15.75">
      <c r="A39" s="51"/>
      <c r="B39" s="57" t="s">
        <v>45</v>
      </c>
      <c r="C39" s="80">
        <v>1000</v>
      </c>
      <c r="D39" s="80">
        <v>190</v>
      </c>
      <c r="E39" s="81">
        <f>SUM(C39:D39)</f>
        <v>1190</v>
      </c>
      <c r="G39" s="13"/>
    </row>
    <row r="40" spans="1:7" s="3" customFormat="1" ht="15.75">
      <c r="A40" s="51"/>
      <c r="B40" s="57" t="s">
        <v>46</v>
      </c>
      <c r="C40" s="80"/>
      <c r="D40" s="80"/>
      <c r="E40" s="81"/>
      <c r="G40" s="13"/>
    </row>
    <row r="41" spans="1:7" s="3" customFormat="1" ht="31.5">
      <c r="A41" s="51"/>
      <c r="B41" s="56" t="s">
        <v>47</v>
      </c>
      <c r="C41" s="80">
        <v>6000</v>
      </c>
      <c r="D41" s="66">
        <v>1140</v>
      </c>
      <c r="E41" s="81">
        <f>SUM(C41:D41)</f>
        <v>7140</v>
      </c>
      <c r="G41" s="13" t="s">
        <v>99</v>
      </c>
    </row>
    <row r="42" spans="1:9" s="3" customFormat="1" ht="31.5">
      <c r="A42" s="51"/>
      <c r="B42" s="56" t="s">
        <v>48</v>
      </c>
      <c r="C42" s="80">
        <v>1000</v>
      </c>
      <c r="D42" s="66">
        <v>190</v>
      </c>
      <c r="E42" s="81">
        <f>SUM(C42:D42)</f>
        <v>1190</v>
      </c>
      <c r="G42" s="55">
        <v>1.72</v>
      </c>
      <c r="H42" s="3">
        <f>1.72*4643</f>
        <v>7985.96</v>
      </c>
      <c r="I42" s="3">
        <v>8000</v>
      </c>
    </row>
    <row r="43" spans="1:7" s="3" customFormat="1" ht="31.5">
      <c r="A43" s="51"/>
      <c r="B43" s="56" t="s">
        <v>49</v>
      </c>
      <c r="C43" s="80">
        <v>1800</v>
      </c>
      <c r="D43" s="66">
        <v>342</v>
      </c>
      <c r="E43" s="81">
        <f>SUM(C43:D43)</f>
        <v>2142</v>
      </c>
      <c r="G43" s="13" t="s">
        <v>100</v>
      </c>
    </row>
    <row r="44" spans="1:7" s="3" customFormat="1" ht="15.75">
      <c r="A44" s="51"/>
      <c r="B44" s="57" t="s">
        <v>50</v>
      </c>
      <c r="C44" s="80">
        <v>10000</v>
      </c>
      <c r="D44" s="66">
        <v>1900</v>
      </c>
      <c r="E44" s="81">
        <f>SUM(C44:D44)</f>
        <v>11900</v>
      </c>
      <c r="G44" s="3" t="s">
        <v>101</v>
      </c>
    </row>
    <row r="45" spans="1:9" s="3" customFormat="1" ht="15.75">
      <c r="A45" s="51" t="s">
        <v>51</v>
      </c>
      <c r="B45" s="57" t="s">
        <v>52</v>
      </c>
      <c r="C45" s="80"/>
      <c r="D45" s="66"/>
      <c r="E45" s="81"/>
      <c r="G45" s="58">
        <v>0.2</v>
      </c>
      <c r="H45" s="3">
        <f>0.2*4643</f>
        <v>928.6</v>
      </c>
      <c r="I45" s="3">
        <v>1000</v>
      </c>
    </row>
    <row r="46" spans="1:5" s="3" customFormat="1" ht="15.75">
      <c r="A46" s="51" t="s">
        <v>53</v>
      </c>
      <c r="B46" s="57" t="s">
        <v>54</v>
      </c>
      <c r="C46" s="80">
        <v>14000</v>
      </c>
      <c r="D46" s="80">
        <v>2660</v>
      </c>
      <c r="E46" s="81">
        <f>SUM(C46:D46)</f>
        <v>16660</v>
      </c>
    </row>
    <row r="47" spans="1:5" s="3" customFormat="1" ht="31.5">
      <c r="A47" s="51"/>
      <c r="B47" s="63" t="s">
        <v>55</v>
      </c>
      <c r="C47" s="80"/>
      <c r="D47" s="80"/>
      <c r="E47" s="81"/>
    </row>
    <row r="48" spans="1:5" s="3" customFormat="1" ht="15.75">
      <c r="A48" s="51"/>
      <c r="B48" s="57" t="s">
        <v>56</v>
      </c>
      <c r="C48" s="80"/>
      <c r="D48" s="80"/>
      <c r="E48" s="81"/>
    </row>
    <row r="49" spans="1:5" s="3" customFormat="1" ht="15.75">
      <c r="A49" s="51" t="s">
        <v>57</v>
      </c>
      <c r="B49" s="57" t="s">
        <v>58</v>
      </c>
      <c r="C49" s="80"/>
      <c r="D49" s="80"/>
      <c r="E49" s="81"/>
    </row>
    <row r="50" spans="1:7" s="3" customFormat="1" ht="15.75">
      <c r="A50" s="51"/>
      <c r="B50" s="57" t="s">
        <v>59</v>
      </c>
      <c r="C50" s="80">
        <v>1000</v>
      </c>
      <c r="D50" s="66">
        <v>190</v>
      </c>
      <c r="E50" s="81">
        <f>SUM(C50:D50)</f>
        <v>1190</v>
      </c>
      <c r="G50" s="13" t="s">
        <v>102</v>
      </c>
    </row>
    <row r="51" spans="1:5" s="3" customFormat="1" ht="15.75">
      <c r="A51" s="51"/>
      <c r="B51" s="57" t="s">
        <v>60</v>
      </c>
      <c r="C51" s="80"/>
      <c r="D51" s="80"/>
      <c r="E51" s="81"/>
    </row>
    <row r="52" spans="1:5" s="3" customFormat="1" ht="47.25">
      <c r="A52" s="51"/>
      <c r="B52" s="56" t="s">
        <v>61</v>
      </c>
      <c r="C52" s="80"/>
      <c r="D52" s="80"/>
      <c r="E52" s="81"/>
    </row>
    <row r="53" spans="1:5" s="3" customFormat="1" ht="15.75">
      <c r="A53" s="51"/>
      <c r="B53" s="57" t="s">
        <v>62</v>
      </c>
      <c r="C53" s="80">
        <v>4000</v>
      </c>
      <c r="D53" s="66">
        <v>760</v>
      </c>
      <c r="E53" s="81">
        <f>SUM(C53:D53)</f>
        <v>4760</v>
      </c>
    </row>
    <row r="54" spans="1:5" s="3" customFormat="1" ht="16.5" thickBot="1">
      <c r="A54" s="59"/>
      <c r="B54" s="60" t="s">
        <v>63</v>
      </c>
      <c r="C54" s="82">
        <f>SUM(C31:C53)</f>
        <v>41000</v>
      </c>
      <c r="D54" s="82">
        <f>SUM(D31:D53)</f>
        <v>7790</v>
      </c>
      <c r="E54" s="83">
        <f>SUM(E31:E53)</f>
        <v>48790</v>
      </c>
    </row>
    <row r="55" spans="1:5" s="3" customFormat="1" ht="16.5" thickBot="1">
      <c r="A55" s="92" t="s">
        <v>64</v>
      </c>
      <c r="B55" s="93"/>
      <c r="C55" s="93"/>
      <c r="D55" s="93"/>
      <c r="E55" s="94"/>
    </row>
    <row r="56" spans="1:5" s="3" customFormat="1" ht="15.75">
      <c r="A56" s="44" t="s">
        <v>65</v>
      </c>
      <c r="B56" s="38" t="s">
        <v>7</v>
      </c>
      <c r="C56" s="61">
        <v>276968.09</v>
      </c>
      <c r="D56" s="61">
        <v>52623.94</v>
      </c>
      <c r="E56" s="62">
        <f>SUM(C56:D56)</f>
        <v>329592.03</v>
      </c>
    </row>
    <row r="57" spans="1:5" s="3" customFormat="1" ht="15.75">
      <c r="A57" s="41" t="s">
        <v>66</v>
      </c>
      <c r="B57" s="38" t="s">
        <v>67</v>
      </c>
      <c r="C57" s="35"/>
      <c r="D57" s="35"/>
      <c r="E57" s="36"/>
    </row>
    <row r="58" spans="1:5" s="3" customFormat="1" ht="31.5">
      <c r="A58" s="41" t="s">
        <v>68</v>
      </c>
      <c r="B58" s="63" t="s">
        <v>1</v>
      </c>
      <c r="C58" s="35"/>
      <c r="D58" s="35"/>
      <c r="E58" s="36"/>
    </row>
    <row r="59" spans="1:5" s="3" customFormat="1" ht="31.5">
      <c r="A59" s="41" t="s">
        <v>69</v>
      </c>
      <c r="B59" s="63" t="s">
        <v>2</v>
      </c>
      <c r="C59" s="35"/>
      <c r="D59" s="35"/>
      <c r="E59" s="36"/>
    </row>
    <row r="60" spans="1:5" s="3" customFormat="1" ht="15.75">
      <c r="A60" s="41" t="s">
        <v>70</v>
      </c>
      <c r="B60" s="38" t="s">
        <v>71</v>
      </c>
      <c r="C60" s="35"/>
      <c r="D60" s="39"/>
      <c r="E60" s="54"/>
    </row>
    <row r="61" spans="1:5" s="3" customFormat="1" ht="15.75">
      <c r="A61" s="41" t="s">
        <v>72</v>
      </c>
      <c r="B61" s="64" t="s">
        <v>3</v>
      </c>
      <c r="C61" s="39"/>
      <c r="D61" s="39"/>
      <c r="E61" s="40"/>
    </row>
    <row r="62" spans="1:5" s="3" customFormat="1" ht="16.5" thickBot="1">
      <c r="A62" s="42"/>
      <c r="B62" s="43" t="s">
        <v>73</v>
      </c>
      <c r="C62" s="75">
        <f>SUM(C56:C61)</f>
        <v>276968.09</v>
      </c>
      <c r="D62" s="75">
        <f>SUM(D56:D61)</f>
        <v>52623.94</v>
      </c>
      <c r="E62" s="77">
        <f>SUM(E56:E61)</f>
        <v>329592.03</v>
      </c>
    </row>
    <row r="63" spans="1:5" s="3" customFormat="1" ht="16.5" thickBot="1">
      <c r="A63" s="92" t="s">
        <v>74</v>
      </c>
      <c r="B63" s="93"/>
      <c r="C63" s="93"/>
      <c r="D63" s="93"/>
      <c r="E63" s="94"/>
    </row>
    <row r="64" spans="1:5" s="3" customFormat="1" ht="15.75">
      <c r="A64" s="47" t="s">
        <v>75</v>
      </c>
      <c r="B64" s="65" t="s">
        <v>8</v>
      </c>
      <c r="C64" s="89">
        <v>7910.14</v>
      </c>
      <c r="D64" s="89">
        <v>1502.93</v>
      </c>
      <c r="E64" s="90">
        <f>SUM(C64:D64)</f>
        <v>9413.07</v>
      </c>
    </row>
    <row r="65" spans="1:5" s="3" customFormat="1" ht="31.5">
      <c r="A65" s="51"/>
      <c r="B65" s="63" t="s">
        <v>76</v>
      </c>
      <c r="C65" s="53"/>
      <c r="D65" s="49"/>
      <c r="E65" s="54"/>
    </row>
    <row r="66" spans="1:5" s="3" customFormat="1" ht="15.75">
      <c r="A66" s="51"/>
      <c r="B66" s="57" t="s">
        <v>77</v>
      </c>
      <c r="C66" s="53"/>
      <c r="D66" s="53"/>
      <c r="E66" s="54"/>
    </row>
    <row r="67" spans="1:5" s="3" customFormat="1" ht="15.75">
      <c r="A67" s="51" t="s">
        <v>78</v>
      </c>
      <c r="B67" s="57" t="s">
        <v>79</v>
      </c>
      <c r="C67" s="53"/>
      <c r="D67" s="53"/>
      <c r="E67" s="54"/>
    </row>
    <row r="68" spans="1:5" s="3" customFormat="1" ht="31.5">
      <c r="A68" s="51"/>
      <c r="B68" s="63" t="s">
        <v>80</v>
      </c>
      <c r="C68" s="53"/>
      <c r="D68" s="53"/>
      <c r="E68" s="54"/>
    </row>
    <row r="69" spans="1:5" s="3" customFormat="1" ht="15.75" customHeight="1">
      <c r="A69" s="51"/>
      <c r="B69" s="56" t="s">
        <v>81</v>
      </c>
      <c r="C69" s="80">
        <v>1898.43</v>
      </c>
      <c r="D69" s="66">
        <v>360.7</v>
      </c>
      <c r="E69" s="81">
        <f>SUM(C69:D69)</f>
        <v>2259.13</v>
      </c>
    </row>
    <row r="70" spans="1:5" s="3" customFormat="1" ht="47.25">
      <c r="A70" s="51"/>
      <c r="B70" s="56" t="s">
        <v>82</v>
      </c>
      <c r="C70" s="80"/>
      <c r="D70" s="66"/>
      <c r="E70" s="81"/>
    </row>
    <row r="71" spans="1:5" s="3" customFormat="1" ht="15.75">
      <c r="A71" s="51"/>
      <c r="B71" s="57" t="s">
        <v>83</v>
      </c>
      <c r="C71" s="80">
        <v>1582.03</v>
      </c>
      <c r="D71" s="66">
        <v>300.59</v>
      </c>
      <c r="E71" s="81">
        <f>SUM(C71:D71)</f>
        <v>1882.62</v>
      </c>
    </row>
    <row r="72" spans="1:5" s="3" customFormat="1" ht="31.5">
      <c r="A72" s="51"/>
      <c r="B72" s="56" t="s">
        <v>84</v>
      </c>
      <c r="C72" s="80"/>
      <c r="D72" s="66"/>
      <c r="E72" s="81"/>
    </row>
    <row r="73" spans="1:5" s="3" customFormat="1" ht="15.75">
      <c r="A73" s="51" t="s">
        <v>85</v>
      </c>
      <c r="B73" s="57" t="s">
        <v>86</v>
      </c>
      <c r="C73" s="80">
        <v>10000</v>
      </c>
      <c r="D73" s="66">
        <v>1900</v>
      </c>
      <c r="E73" s="81">
        <f>SUM(C73:D73)</f>
        <v>11900</v>
      </c>
    </row>
    <row r="74" spans="1:5" s="3" customFormat="1" ht="15.75">
      <c r="A74" s="51" t="s">
        <v>87</v>
      </c>
      <c r="B74" s="57" t="s">
        <v>88</v>
      </c>
      <c r="C74" s="80"/>
      <c r="D74" s="80"/>
      <c r="E74" s="81"/>
    </row>
    <row r="75" spans="1:5" s="3" customFormat="1" ht="16.5" thickBot="1">
      <c r="A75" s="59"/>
      <c r="B75" s="60" t="s">
        <v>89</v>
      </c>
      <c r="C75" s="82">
        <f>SUM(C64:C73)</f>
        <v>21390.6</v>
      </c>
      <c r="D75" s="82">
        <f>SUM(D64:D73)</f>
        <v>4064.2200000000003</v>
      </c>
      <c r="E75" s="83">
        <f>SUM(E64:E73)</f>
        <v>25454.82</v>
      </c>
    </row>
    <row r="76" spans="1:5" s="3" customFormat="1" ht="16.5" thickBot="1">
      <c r="A76" s="103" t="s">
        <v>90</v>
      </c>
      <c r="B76" s="104"/>
      <c r="C76" s="104"/>
      <c r="D76" s="104"/>
      <c r="E76" s="105"/>
    </row>
    <row r="77" spans="1:5" s="3" customFormat="1" ht="15.75">
      <c r="A77" s="47" t="s">
        <v>91</v>
      </c>
      <c r="B77" s="65" t="s">
        <v>92</v>
      </c>
      <c r="C77" s="49"/>
      <c r="D77" s="53"/>
      <c r="E77" s="54"/>
    </row>
    <row r="78" spans="1:5" s="3" customFormat="1" ht="15.75">
      <c r="A78" s="51" t="s">
        <v>93</v>
      </c>
      <c r="B78" s="57" t="s">
        <v>4</v>
      </c>
      <c r="C78" s="53"/>
      <c r="D78" s="53"/>
      <c r="E78" s="54"/>
    </row>
    <row r="79" spans="1:5" s="3" customFormat="1" ht="16.5" thickBot="1">
      <c r="A79" s="67"/>
      <c r="B79" s="68" t="s">
        <v>94</v>
      </c>
      <c r="C79" s="87">
        <f>SUM(C77:C78)</f>
        <v>0</v>
      </c>
      <c r="D79" s="87">
        <f>SUM(D77:D78)</f>
        <v>0</v>
      </c>
      <c r="E79" s="88">
        <f>SUM(E77:E78)</f>
        <v>0</v>
      </c>
    </row>
    <row r="80" spans="1:5" s="3" customFormat="1" ht="16.5" thickBot="1">
      <c r="A80" s="69"/>
      <c r="B80" s="70" t="s">
        <v>95</v>
      </c>
      <c r="C80" s="85">
        <v>378796.32</v>
      </c>
      <c r="D80" s="85">
        <f>D24+D29+D54+D62+D75+D79</f>
        <v>71971.32</v>
      </c>
      <c r="E80" s="86">
        <f>E24+E29+E54+E62+E75+E79</f>
        <v>450767.6400000001</v>
      </c>
    </row>
    <row r="81" spans="1:5" s="3" customFormat="1" ht="16.5" thickBot="1">
      <c r="A81" s="69"/>
      <c r="B81" s="70" t="s">
        <v>96</v>
      </c>
      <c r="C81" s="85">
        <v>324315.85</v>
      </c>
      <c r="D81" s="85">
        <v>61620.02</v>
      </c>
      <c r="E81" s="86">
        <f>SUM(C81:D81)</f>
        <v>385935.87</v>
      </c>
    </row>
    <row r="82" s="3" customFormat="1" ht="15.75" customHeight="1"/>
    <row r="83" spans="2:3" s="3" customFormat="1" ht="15.75" customHeight="1">
      <c r="B83" s="13" t="s">
        <v>110</v>
      </c>
      <c r="C83" s="13"/>
    </row>
    <row r="84" spans="2:5" s="3" customFormat="1" ht="15.75" customHeight="1">
      <c r="B84" s="13" t="s">
        <v>111</v>
      </c>
      <c r="C84" s="106" t="s">
        <v>103</v>
      </c>
      <c r="D84" s="107"/>
      <c r="E84" s="107"/>
    </row>
    <row r="85" spans="2:5" s="3" customFormat="1" ht="15.75" customHeight="1">
      <c r="B85" s="8" t="s">
        <v>97</v>
      </c>
      <c r="C85" s="101" t="s">
        <v>114</v>
      </c>
      <c r="D85" s="102"/>
      <c r="E85" s="102"/>
    </row>
    <row r="86" spans="2:5" s="3" customFormat="1" ht="15.75" customHeight="1">
      <c r="B86" s="13"/>
      <c r="C86" s="101"/>
      <c r="D86" s="102"/>
      <c r="E86" s="102"/>
    </row>
    <row r="87" spans="2:5" s="3" customFormat="1" ht="15.75" customHeight="1">
      <c r="B87" s="8"/>
      <c r="E87" s="13"/>
    </row>
    <row r="88" s="3" customFormat="1" ht="15.75" customHeight="1">
      <c r="B88" s="13" t="s">
        <v>115</v>
      </c>
    </row>
    <row r="89" s="3" customFormat="1" ht="15.75" customHeight="1">
      <c r="B89" s="8"/>
    </row>
    <row r="90" s="3" customFormat="1" ht="15.75" customHeight="1">
      <c r="B90" s="8"/>
    </row>
    <row r="91" s="3" customFormat="1" ht="15.75" customHeight="1">
      <c r="B91" s="13"/>
    </row>
    <row r="92" spans="4:5" s="3" customFormat="1" ht="15.75" customHeight="1">
      <c r="D92" s="13"/>
      <c r="E92" s="13"/>
    </row>
    <row r="93" spans="2:5" s="3" customFormat="1" ht="15.75" customHeight="1">
      <c r="B93" s="13"/>
      <c r="C93" s="101"/>
      <c r="D93" s="102"/>
      <c r="E93" s="102"/>
    </row>
    <row r="94" spans="3:5" ht="15.75">
      <c r="C94" s="101"/>
      <c r="D94" s="102"/>
      <c r="E94" s="102"/>
    </row>
    <row r="97" ht="15.75" customHeight="1"/>
    <row r="98" spans="3:5" ht="15" hidden="1">
      <c r="C98" s="71">
        <f aca="true" t="shared" si="0" ref="C98:E99">C80/4.5602</f>
        <v>83065.72518749177</v>
      </c>
      <c r="D98" s="71">
        <f t="shared" si="0"/>
        <v>15782.49199596509</v>
      </c>
      <c r="E98" s="71">
        <f t="shared" si="0"/>
        <v>98848.21718345689</v>
      </c>
    </row>
    <row r="99" spans="3:5" ht="15" hidden="1">
      <c r="C99" s="71">
        <f t="shared" si="0"/>
        <v>71118.77768518924</v>
      </c>
      <c r="D99" s="71">
        <f t="shared" si="0"/>
        <v>13512.56962413929</v>
      </c>
      <c r="E99" s="71">
        <f t="shared" si="0"/>
        <v>84631.34730932854</v>
      </c>
    </row>
  </sheetData>
  <sheetProtection/>
  <mergeCells count="16">
    <mergeCell ref="C93:E93"/>
    <mergeCell ref="C94:E94"/>
    <mergeCell ref="A8:E8"/>
    <mergeCell ref="A55:E55"/>
    <mergeCell ref="A63:E63"/>
    <mergeCell ref="A76:E76"/>
    <mergeCell ref="C85:E85"/>
    <mergeCell ref="C86:E86"/>
    <mergeCell ref="A30:E30"/>
    <mergeCell ref="C84:E84"/>
    <mergeCell ref="A25:E25"/>
    <mergeCell ref="B14:B15"/>
    <mergeCell ref="A18:E18"/>
    <mergeCell ref="C4:E4"/>
    <mergeCell ref="A9:E9"/>
    <mergeCell ref="A10:E10"/>
  </mergeCells>
  <printOptions horizontalCentered="1"/>
  <pageMargins left="0.95" right="0.45" top="0.5" bottom="0.5" header="0.3" footer="0.3"/>
  <pageSetup horizontalDpi="600" verticalDpi="600" orientation="portrait" paperSize="9" scale="80" r:id="rId1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PETRI DOINA</cp:lastModifiedBy>
  <cp:lastPrinted>2017-10-27T06:28:36Z</cp:lastPrinted>
  <dcterms:created xsi:type="dcterms:W3CDTF">2017-04-25T04:03:14Z</dcterms:created>
  <dcterms:modified xsi:type="dcterms:W3CDTF">2017-10-27T08:10:09Z</dcterms:modified>
  <cp:category/>
  <cp:version/>
  <cp:contentType/>
  <cp:contentStatus/>
</cp:coreProperties>
</file>